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Отчет" sheetId="1" r:id="rId1"/>
  </sheets>
  <definedNames>
    <definedName name="_xlnm.Print_Area" localSheetId="0">'Отчет'!$A$1:$E$160</definedName>
  </definedNames>
  <calcPr fullCalcOnLoad="1"/>
</workbook>
</file>

<file path=xl/sharedStrings.xml><?xml version="1.0" encoding="utf-8"?>
<sst xmlns="http://schemas.openxmlformats.org/spreadsheetml/2006/main" count="331" uniqueCount="164">
  <si>
    <t>32843</t>
  </si>
  <si>
    <t>32460</t>
  </si>
  <si>
    <t>27800</t>
  </si>
  <si>
    <t>47430</t>
  </si>
  <si>
    <t>34300</t>
  </si>
  <si>
    <t>36564</t>
  </si>
  <si>
    <t>86800</t>
  </si>
  <si>
    <t>41397</t>
  </si>
  <si>
    <t>44334</t>
  </si>
  <si>
    <t>57877</t>
  </si>
  <si>
    <t>39214</t>
  </si>
  <si>
    <t>53486</t>
  </si>
  <si>
    <t>46065</t>
  </si>
  <si>
    <t>26216</t>
  </si>
  <si>
    <t>48423</t>
  </si>
  <si>
    <t>47659</t>
  </si>
  <si>
    <t>44676</t>
  </si>
  <si>
    <t xml:space="preserve">     Лесоводство и лесозаготовки</t>
  </si>
  <si>
    <t>32850</t>
  </si>
  <si>
    <t>86670</t>
  </si>
  <si>
    <t>27200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</si>
  <si>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</si>
  <si>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</si>
  <si>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</si>
  <si>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</si>
  <si>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</si>
  <si>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</si>
  <si>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</si>
  <si>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Добыча полезных ископаемых</t>
  </si>
  <si>
    <t>Обрабатывающие производства</t>
  </si>
  <si>
    <t>Транспорт и связь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</si>
  <si>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</si>
  <si>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</si>
  <si>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</si>
  <si>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</si>
  <si>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</si>
  <si>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</si>
  <si>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</si>
  <si>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</si>
  <si>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</si>
  <si>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</si>
  <si>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</si>
  <si>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</si>
  <si>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</si>
  <si>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</si>
  <si>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Объем отгруженных товаров собственного производства, выполненных работ и услуг</t>
  </si>
  <si>
    <t>Валовый выпуск продукции  в сельхозорганизациях</t>
  </si>
  <si>
    <t xml:space="preserve"> -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</si>
  <si>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</si>
  <si>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</si>
  <si>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</si>
  <si>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</si>
  <si>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</si>
  <si>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</si>
  <si>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</si>
  <si>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</si>
  <si>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</si>
  <si>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</si>
  <si>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</si>
  <si>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Демографические процессы****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</si>
  <si>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</si>
  <si>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</si>
  <si>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</si>
  <si>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</si>
  <si>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</si>
  <si>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</si>
  <si>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</si>
  <si>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</si>
  <si>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</si>
  <si>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</si>
  <si>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</si>
  <si>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</si>
  <si>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</si>
  <si>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</si>
  <si>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</si>
  <si>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ресурсы****</t>
  </si>
  <si>
    <t>Численность населения - всего</t>
  </si>
  <si>
    <t>тыс. чел.</t>
  </si>
  <si>
    <t>44700</t>
  </si>
  <si>
    <t>28228</t>
  </si>
  <si>
    <t xml:space="preserve"> Трудовые ресурсы,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</si>
  <si>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</si>
  <si>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</si>
  <si>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</si>
  <si>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</si>
  <si>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</si>
  <si>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</si>
  <si>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Сельское хозяйство, охота</t>
  </si>
  <si>
    <t>Лесозаготовки</t>
  </si>
  <si>
    <t>Производство и распределение электроэнергии, газа и воды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</si>
  <si>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</si>
  <si>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</si>
  <si>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</si>
  <si>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</si>
  <si>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</si>
  <si>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</si>
  <si>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</si>
  <si>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</si>
  <si>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</si>
  <si>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из них по отраслям социальной сферы:</t>
  </si>
  <si>
    <t>Управление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</si>
  <si>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</si>
  <si>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</si>
  <si>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</si>
  <si>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</si>
  <si>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</si>
  <si>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Прожиточный минимум (начиная со 2 квартала, рассчитывается среднее значение за период) 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</si>
  <si>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</si>
  <si>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</si>
  <si>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</si>
  <si>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</si>
  <si>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</si>
  <si>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</si>
  <si>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</si>
  <si>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Михельсон В.Е, 8(395-69) 2-18-89</t>
  </si>
  <si>
    <t xml:space="preserve">Выручка от реализации продукции, работ, услуг
(в действующих ценах) - всего, </t>
  </si>
  <si>
    <t xml:space="preserve">Сельское, лесное хозяйство, охота, рыболовство и рыбоводство, в том числе </t>
  </si>
  <si>
    <t xml:space="preserve">   Растениеводство и животноводство, охота и предоставление соответствующих услуг в этих областях</t>
  </si>
  <si>
    <t xml:space="preserve">   Лесоводство и лесозаготовки</t>
  </si>
  <si>
    <t xml:space="preserve">   Рыболовство и рыбоводство</t>
  </si>
  <si>
    <t>Обеспечение электрической энергией, газом и паром; кондиционирование воздуха</t>
  </si>
  <si>
    <t xml:space="preserve"> 2020 г.</t>
  </si>
  <si>
    <t>Водоснабжение; водоотведение, организация сбора и утилизации отходов, деятельность по ликвидации загрязнений</t>
  </si>
  <si>
    <t xml:space="preserve"> Строительство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</si>
  <si>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</si>
  <si>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</si>
  <si>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</si>
  <si>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</si>
  <si>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</si>
  <si>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</si>
  <si>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Добыча полезных ископаемых (В):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</si>
  <si>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</si>
  <si>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</si>
  <si>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</si>
  <si>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</si>
  <si>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</si>
  <si>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</si>
  <si>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</si>
  <si>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</si>
  <si>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</si>
  <si>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</si>
  <si>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</si>
  <si>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</si>
  <si>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Торговля оптовая и розничная; ремонт автотранспортных средств и мотоциклов</t>
  </si>
  <si>
    <t>-</t>
  </si>
  <si>
    <t xml:space="preserve">Объем инвестиций  -  всего, в т.ч.: </t>
  </si>
  <si>
    <t xml:space="preserve">Сельское, лесное хозяйство, охота, рыбаловство и рыбоводство, в том числе </t>
  </si>
  <si>
    <t xml:space="preserve">       Растениеводство и животноводство, охота и предоставление соответствующих услуг в этих областях</t>
  </si>
  <si>
    <t xml:space="preserve">       Лесоводство и лесозаготовки</t>
  </si>
  <si>
    <t xml:space="preserve">       Рыболовство и рыбоводство</t>
  </si>
  <si>
    <t>Деятельность в области спорта, отдыха и развлечений</t>
  </si>
  <si>
    <t>Деятельность по обслуживанию муниципальных учреждений</t>
  </si>
  <si>
    <t xml:space="preserve">     Растениеводство и животноводство, охота и предоставление соответствующих услуг в этих областях</t>
  </si>
  <si>
    <t xml:space="preserve">     Рыболовство и рыбоводство</t>
  </si>
  <si>
    <t>Деятельность в области культуры, спорта, организации досуга и развлечений, в том числе:</t>
  </si>
  <si>
    <t>32857</t>
  </si>
  <si>
    <t>58575</t>
  </si>
  <si>
    <t>45970</t>
  </si>
  <si>
    <t>40600</t>
  </si>
  <si>
    <t>58600</t>
  </si>
  <si>
    <t>62796</t>
  </si>
  <si>
    <t>34200</t>
  </si>
  <si>
    <t>Аналитический отчет о социально-экономической ситуации в муниципальном образовании                 Мамско-Чуйский район  за  2021 г.</t>
  </si>
  <si>
    <t xml:space="preserve"> 2021 г.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</si>
</sst>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14">
    <font>
      <sz val="10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Arial CE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3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 wrapText="1"/>
    </xf>
    <xf numFmtId="172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left" vertical="center" wrapText="1"/>
    </xf>
    <xf numFmtId="172" fontId="5" fillId="0" borderId="5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/>
    </xf>
    <xf numFmtId="172" fontId="5" fillId="0" borderId="5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72" fontId="5" fillId="0" borderId="2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5" fillId="0" borderId="9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3" fontId="9" fillId="0" borderId="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73" fontId="9" fillId="0" borderId="1" xfId="0" applyNumberFormat="1" applyFont="1" applyFill="1" applyBorder="1" applyAlignment="1">
      <alignment horizontal="center" vertical="center" wrapText="1"/>
    </xf>
    <xf numFmtId="173" fontId="9" fillId="0" borderId="3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73" fontId="9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center" wrapText="1"/>
    </xf>
    <xf numFmtId="49" fontId="5" fillId="0" borderId="1" xfId="18" applyNumberFormat="1" applyFont="1" applyFill="1" applyBorder="1" applyAlignment="1">
      <alignment horizontal="center" vertical="center" wrapText="1"/>
    </xf>
    <xf numFmtId="1" fontId="5" fillId="0" borderId="1" xfId="1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72" fontId="5" fillId="0" borderId="3" xfId="0" applyNumberFormat="1" applyFont="1" applyFill="1" applyBorder="1" applyAlignment="1">
      <alignment horizontal="center" vertical="center" wrapText="1"/>
    </xf>
    <xf numFmtId="172" fontId="5" fillId="0" borderId="1" xfId="1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3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72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173" fontId="12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 wrapText="1"/>
    </xf>
    <xf numFmtId="172" fontId="5" fillId="0" borderId="9" xfId="0" applyNumberFormat="1" applyFont="1" applyFill="1" applyBorder="1" applyAlignment="1">
      <alignment horizontal="center" vertical="center" wrapText="1"/>
    </xf>
    <xf numFmtId="173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view="pageBreakPreview" zoomScale="70" zoomScaleNormal="75" zoomScaleSheetLayoutView="70" workbookViewId="0" topLeftCell="A115">
      <selection activeCell="C127" sqref="C127"/>
    </sheetView>
  </sheetViews>
  <sheetFormatPr defaultColWidth="9.00390625" defaultRowHeight="12.75"/>
  <cols>
    <col min="1" max="1" width="74.75390625" style="8" customWidth="1"/>
    <col min="2" max="2" width="11.75390625" style="8" customWidth="1"/>
    <col min="3" max="4" width="16.875" style="8" customWidth="1"/>
    <col min="5" max="5" width="16.375" style="8" customWidth="1"/>
    <col min="6" max="16384" width="9.125" style="8" customWidth="1"/>
  </cols>
  <sheetData>
    <row r="1" spans="1:5" ht="53.25" customHeight="1">
      <c r="A1" s="64"/>
      <c r="B1" s="64"/>
      <c r="C1" s="112" t="s">
        <v>21</v>
      </c>
      <c r="D1" s="112"/>
      <c r="E1" s="112"/>
    </row>
    <row r="2" spans="1:5" ht="9" customHeight="1">
      <c r="A2" s="64"/>
      <c r="B2" s="64"/>
      <c r="C2" s="19"/>
      <c r="D2" s="19"/>
      <c r="E2" s="19"/>
    </row>
    <row r="3" spans="1:5" ht="41.25" customHeight="1">
      <c r="A3" s="113" t="s">
        <v>162</v>
      </c>
      <c r="B3" s="113"/>
      <c r="C3" s="113"/>
      <c r="D3" s="113"/>
      <c r="E3" s="113"/>
    </row>
    <row r="4" spans="1:5" ht="18.75" customHeight="1">
      <c r="A4" s="114"/>
      <c r="B4" s="114"/>
      <c r="C4" s="114"/>
      <c r="D4" s="114"/>
      <c r="E4" s="114"/>
    </row>
    <row r="5" spans="1:5" ht="45" customHeight="1">
      <c r="A5" s="65" t="s">
        <v>22</v>
      </c>
      <c r="B5" s="66" t="s">
        <v>23</v>
      </c>
      <c r="C5" s="10" t="s">
        <v>163</v>
      </c>
      <c r="D5" s="10" t="s">
        <v>121</v>
      </c>
      <c r="E5" s="10" t="s">
        <v>24</v>
      </c>
    </row>
    <row r="6" spans="1:5" ht="18.75" customHeight="1">
      <c r="A6" s="115" t="s">
        <v>25</v>
      </c>
      <c r="B6" s="116"/>
      <c r="C6" s="116"/>
      <c r="D6" s="116"/>
      <c r="E6" s="117"/>
    </row>
    <row r="7" spans="1:5" ht="39">
      <c r="A7" s="20" t="s">
        <v>115</v>
      </c>
      <c r="B7" s="21" t="s">
        <v>26</v>
      </c>
      <c r="C7" s="22">
        <f>C9+C13+C14+C15+C16+C17+C18+C19+C20+C202+C21</f>
        <v>1074.24</v>
      </c>
      <c r="D7" s="22">
        <f>D9+D13+D14+D15+D16+D17+D18+D19+D20+D202+D21</f>
        <v>911.18</v>
      </c>
      <c r="E7" s="59">
        <f>C7/D7*100</f>
        <v>117.89547619570229</v>
      </c>
    </row>
    <row r="8" spans="1:5" ht="18.75">
      <c r="A8" s="23" t="s">
        <v>27</v>
      </c>
      <c r="B8" s="24"/>
      <c r="C8" s="11"/>
      <c r="D8" s="11"/>
      <c r="E8" s="36"/>
    </row>
    <row r="9" spans="1:5" ht="41.25" customHeight="1">
      <c r="A9" s="1" t="s">
        <v>116</v>
      </c>
      <c r="B9" s="5" t="s">
        <v>26</v>
      </c>
      <c r="C9" s="3">
        <f>C10+C11+C12</f>
        <v>9.6</v>
      </c>
      <c r="D9" s="3">
        <f>D10+D11+D12</f>
        <v>9.6</v>
      </c>
      <c r="E9" s="36">
        <f aca="true" t="shared" si="0" ref="E9:E19">C9/D9*100</f>
        <v>100</v>
      </c>
    </row>
    <row r="10" spans="1:5" ht="42.75" customHeight="1">
      <c r="A10" s="1" t="s">
        <v>117</v>
      </c>
      <c r="B10" s="5" t="s">
        <v>26</v>
      </c>
      <c r="C10" s="15">
        <v>9.6</v>
      </c>
      <c r="D10" s="15">
        <v>9.6</v>
      </c>
      <c r="E10" s="36">
        <f t="shared" si="0"/>
        <v>100</v>
      </c>
    </row>
    <row r="11" spans="1:5" ht="20.25" customHeight="1">
      <c r="A11" s="1" t="s">
        <v>118</v>
      </c>
      <c r="B11" s="5" t="s">
        <v>26</v>
      </c>
      <c r="C11" s="3">
        <v>0</v>
      </c>
      <c r="D11" s="3">
        <v>0</v>
      </c>
      <c r="E11" s="36"/>
    </row>
    <row r="12" spans="1:5" ht="18.75">
      <c r="A12" s="1" t="s">
        <v>119</v>
      </c>
      <c r="B12" s="5" t="s">
        <v>26</v>
      </c>
      <c r="C12" s="3"/>
      <c r="D12" s="3"/>
      <c r="E12" s="36"/>
    </row>
    <row r="13" spans="1:5" ht="18.75">
      <c r="A13" s="6" t="s">
        <v>28</v>
      </c>
      <c r="B13" s="5" t="s">
        <v>26</v>
      </c>
      <c r="C13" s="3">
        <v>452.5</v>
      </c>
      <c r="D13" s="3">
        <v>312.5</v>
      </c>
      <c r="E13" s="36">
        <f t="shared" si="0"/>
        <v>144.79999999999998</v>
      </c>
    </row>
    <row r="14" spans="1:5" ht="18.75">
      <c r="A14" s="6" t="s">
        <v>29</v>
      </c>
      <c r="B14" s="5" t="s">
        <v>26</v>
      </c>
      <c r="C14" s="3">
        <v>0</v>
      </c>
      <c r="D14" s="3">
        <v>0</v>
      </c>
      <c r="E14" s="36"/>
    </row>
    <row r="15" spans="1:5" ht="37.5" customHeight="1">
      <c r="A15" s="1" t="s">
        <v>120</v>
      </c>
      <c r="B15" s="5" t="s">
        <v>26</v>
      </c>
      <c r="C15" s="3">
        <v>135.6</v>
      </c>
      <c r="D15" s="3">
        <v>130.4</v>
      </c>
      <c r="E15" s="36">
        <f t="shared" si="0"/>
        <v>103.9877300613497</v>
      </c>
    </row>
    <row r="16" spans="1:5" ht="41.25" customHeight="1">
      <c r="A16" s="1" t="s">
        <v>122</v>
      </c>
      <c r="B16" s="5" t="s">
        <v>26</v>
      </c>
      <c r="C16" s="3"/>
      <c r="D16" s="3"/>
      <c r="E16" s="36"/>
    </row>
    <row r="17" spans="1:5" ht="18.75">
      <c r="A17" s="6" t="s">
        <v>123</v>
      </c>
      <c r="B17" s="5" t="s">
        <v>26</v>
      </c>
      <c r="C17" s="3"/>
      <c r="D17" s="3"/>
      <c r="E17" s="36"/>
    </row>
    <row r="18" spans="1:5" ht="37.5">
      <c r="A18" s="1" t="s">
        <v>124</v>
      </c>
      <c r="B18" s="5" t="s">
        <v>26</v>
      </c>
      <c r="C18" s="3">
        <v>416.44</v>
      </c>
      <c r="D18" s="3">
        <v>399.88</v>
      </c>
      <c r="E18" s="36">
        <f t="shared" si="0"/>
        <v>104.1412423727118</v>
      </c>
    </row>
    <row r="19" spans="1:5" ht="18.75">
      <c r="A19" s="26" t="s">
        <v>125</v>
      </c>
      <c r="B19" s="27" t="s">
        <v>26</v>
      </c>
      <c r="C19" s="3">
        <v>60.1</v>
      </c>
      <c r="D19" s="3">
        <v>58.8</v>
      </c>
      <c r="E19" s="36">
        <f t="shared" si="0"/>
        <v>102.2108843537415</v>
      </c>
    </row>
    <row r="20" spans="1:5" ht="18.75">
      <c r="A20" s="26" t="s">
        <v>126</v>
      </c>
      <c r="B20" s="27" t="s">
        <v>26</v>
      </c>
      <c r="C20" s="3"/>
      <c r="D20" s="3"/>
      <c r="E20" s="36"/>
    </row>
    <row r="21" spans="1:5" ht="18.75">
      <c r="A21" s="6" t="s">
        <v>31</v>
      </c>
      <c r="B21" s="5" t="s">
        <v>26</v>
      </c>
      <c r="C21" s="3"/>
      <c r="D21" s="3"/>
      <c r="E21" s="36"/>
    </row>
    <row r="22" spans="1:5" ht="39">
      <c r="A22" s="2" t="s">
        <v>32</v>
      </c>
      <c r="B22" s="5" t="s">
        <v>33</v>
      </c>
      <c r="C22" s="94">
        <f>C7/3606*1000</f>
        <v>297.90349417637276</v>
      </c>
      <c r="D22" s="94">
        <f>D7/3694*1000</f>
        <v>246.66486193827828</v>
      </c>
      <c r="E22" s="25">
        <f aca="true" t="shared" si="1" ref="E22:E29">C22/D22*100</f>
        <v>120.77257045671776</v>
      </c>
    </row>
    <row r="23" spans="1:5" ht="19.5">
      <c r="A23" s="2" t="s">
        <v>34</v>
      </c>
      <c r="B23" s="5" t="s">
        <v>26</v>
      </c>
      <c r="C23" s="3">
        <v>18.97</v>
      </c>
      <c r="D23" s="3">
        <v>16.6</v>
      </c>
      <c r="E23" s="25">
        <f t="shared" si="1"/>
        <v>114.27710843373492</v>
      </c>
    </row>
    <row r="24" spans="1:5" ht="19.5">
      <c r="A24" s="2" t="s">
        <v>35</v>
      </c>
      <c r="B24" s="5" t="s">
        <v>26</v>
      </c>
      <c r="C24" s="3">
        <v>25.2</v>
      </c>
      <c r="D24" s="3">
        <v>16.5</v>
      </c>
      <c r="E24" s="25">
        <f t="shared" si="1"/>
        <v>152.72727272727275</v>
      </c>
    </row>
    <row r="25" spans="1:5" ht="19.5">
      <c r="A25" s="2" t="s">
        <v>36</v>
      </c>
      <c r="B25" s="5" t="s">
        <v>37</v>
      </c>
      <c r="C25" s="3">
        <v>80</v>
      </c>
      <c r="D25" s="3">
        <v>80</v>
      </c>
      <c r="E25" s="25">
        <f t="shared" si="1"/>
        <v>100</v>
      </c>
    </row>
    <row r="26" spans="1:5" ht="19.5">
      <c r="A26" s="2" t="s">
        <v>38</v>
      </c>
      <c r="B26" s="5" t="s">
        <v>37</v>
      </c>
      <c r="C26" s="3">
        <v>20</v>
      </c>
      <c r="D26" s="3">
        <v>20</v>
      </c>
      <c r="E26" s="25">
        <f t="shared" si="1"/>
        <v>100</v>
      </c>
    </row>
    <row r="27" spans="1:5" ht="58.5">
      <c r="A27" s="2" t="s">
        <v>39</v>
      </c>
      <c r="B27" s="5" t="s">
        <v>26</v>
      </c>
      <c r="C27" s="3">
        <v>97.291</v>
      </c>
      <c r="D27" s="3">
        <v>80.505</v>
      </c>
      <c r="E27" s="25">
        <f t="shared" si="1"/>
        <v>120.85087882740201</v>
      </c>
    </row>
    <row r="28" spans="1:5" ht="58.5">
      <c r="A28" s="2" t="s">
        <v>40</v>
      </c>
      <c r="B28" s="5" t="s">
        <v>26</v>
      </c>
      <c r="C28" s="9">
        <v>93.932</v>
      </c>
      <c r="D28" s="9">
        <v>84.71</v>
      </c>
      <c r="E28" s="25">
        <f t="shared" si="1"/>
        <v>110.88655412584112</v>
      </c>
    </row>
    <row r="29" spans="1:5" ht="58.5">
      <c r="A29" s="2" t="s">
        <v>41</v>
      </c>
      <c r="B29" s="5" t="s">
        <v>33</v>
      </c>
      <c r="C29" s="95">
        <f>C28/3.606</f>
        <v>26.048807542983916</v>
      </c>
      <c r="D29" s="95">
        <f>D28/3.694</f>
        <v>22.931781266919327</v>
      </c>
      <c r="E29" s="25">
        <f t="shared" si="1"/>
        <v>113.59260425425876</v>
      </c>
    </row>
    <row r="30" spans="1:5" ht="18.75" customHeight="1">
      <c r="A30" s="115" t="s">
        <v>43</v>
      </c>
      <c r="B30" s="116"/>
      <c r="C30" s="121"/>
      <c r="D30" s="121"/>
      <c r="E30" s="122"/>
    </row>
    <row r="31" spans="1:5" ht="18.75">
      <c r="A31" s="28" t="s">
        <v>127</v>
      </c>
      <c r="B31" s="29"/>
      <c r="C31" s="30"/>
      <c r="D31" s="30"/>
      <c r="E31" s="31"/>
    </row>
    <row r="32" spans="1:5" ht="37.5">
      <c r="A32" s="32" t="s">
        <v>128</v>
      </c>
      <c r="B32" s="24" t="s">
        <v>26</v>
      </c>
      <c r="C32" s="33">
        <f>C35+C38+C41</f>
        <v>588.1</v>
      </c>
      <c r="D32" s="33">
        <f>D35+D38+D41</f>
        <v>442.9</v>
      </c>
      <c r="E32" s="34"/>
    </row>
    <row r="33" spans="1:5" ht="18.75">
      <c r="A33" s="32" t="s">
        <v>129</v>
      </c>
      <c r="B33" s="24" t="s">
        <v>37</v>
      </c>
      <c r="C33" s="35">
        <v>131</v>
      </c>
      <c r="D33" s="35">
        <v>97</v>
      </c>
      <c r="E33" s="36"/>
    </row>
    <row r="34" spans="1:5" ht="18.75">
      <c r="A34" s="37" t="s">
        <v>130</v>
      </c>
      <c r="B34" s="21"/>
      <c r="C34" s="22"/>
      <c r="D34" s="22"/>
      <c r="E34" s="38"/>
    </row>
    <row r="35" spans="1:5" ht="37.5">
      <c r="A35" s="39" t="s">
        <v>44</v>
      </c>
      <c r="B35" s="24" t="s">
        <v>26</v>
      </c>
      <c r="C35" s="11">
        <v>452.5</v>
      </c>
      <c r="D35" s="11">
        <v>312.5</v>
      </c>
      <c r="E35" s="40"/>
    </row>
    <row r="36" spans="1:5" ht="18.75">
      <c r="A36" s="39" t="s">
        <v>131</v>
      </c>
      <c r="B36" s="24" t="s">
        <v>37</v>
      </c>
      <c r="C36" s="11">
        <v>153</v>
      </c>
      <c r="D36" s="11">
        <v>93</v>
      </c>
      <c r="E36" s="36"/>
    </row>
    <row r="37" spans="1:5" ht="18.75">
      <c r="A37" s="37" t="s">
        <v>132</v>
      </c>
      <c r="B37" s="21"/>
      <c r="C37" s="22"/>
      <c r="D37" s="22"/>
      <c r="E37" s="38"/>
    </row>
    <row r="38" spans="1:5" ht="37.5">
      <c r="A38" s="39" t="s">
        <v>44</v>
      </c>
      <c r="B38" s="24" t="s">
        <v>26</v>
      </c>
      <c r="C38" s="11">
        <v>0</v>
      </c>
      <c r="D38" s="11">
        <v>0</v>
      </c>
      <c r="E38" s="40"/>
    </row>
    <row r="39" spans="1:5" ht="18.75">
      <c r="A39" s="39" t="s">
        <v>131</v>
      </c>
      <c r="B39" s="24" t="s">
        <v>37</v>
      </c>
      <c r="C39" s="11">
        <v>0</v>
      </c>
      <c r="D39" s="11">
        <v>0</v>
      </c>
      <c r="E39" s="36"/>
    </row>
    <row r="40" spans="1:5" ht="37.5">
      <c r="A40" s="37" t="s">
        <v>133</v>
      </c>
      <c r="B40" s="21"/>
      <c r="C40" s="22"/>
      <c r="D40" s="22"/>
      <c r="E40" s="38"/>
    </row>
    <row r="41" spans="1:5" ht="37.5">
      <c r="A41" s="39" t="s">
        <v>45</v>
      </c>
      <c r="B41" s="24" t="s">
        <v>26</v>
      </c>
      <c r="C41" s="11">
        <v>135.6</v>
      </c>
      <c r="D41" s="11">
        <v>130.4</v>
      </c>
      <c r="E41" s="40"/>
    </row>
    <row r="42" spans="1:5" ht="18.75">
      <c r="A42" s="41" t="s">
        <v>131</v>
      </c>
      <c r="B42" s="5" t="s">
        <v>37</v>
      </c>
      <c r="C42" s="3">
        <v>100</v>
      </c>
      <c r="D42" s="3">
        <v>105</v>
      </c>
      <c r="E42" s="36"/>
    </row>
    <row r="43" spans="1:5" ht="56.25">
      <c r="A43" s="37" t="s">
        <v>134</v>
      </c>
      <c r="B43" s="21"/>
      <c r="C43" s="22"/>
      <c r="D43" s="22"/>
      <c r="E43" s="38"/>
    </row>
    <row r="44" spans="1:5" ht="37.5">
      <c r="A44" s="39" t="s">
        <v>45</v>
      </c>
      <c r="B44" s="24" t="s">
        <v>26</v>
      </c>
      <c r="C44" s="11"/>
      <c r="D44" s="11"/>
      <c r="E44" s="40"/>
    </row>
    <row r="45" spans="1:5" ht="37.5">
      <c r="A45" s="42" t="s">
        <v>135</v>
      </c>
      <c r="B45" s="43"/>
      <c r="C45" s="96">
        <v>0</v>
      </c>
      <c r="D45" s="96">
        <v>0</v>
      </c>
      <c r="E45" s="44"/>
    </row>
    <row r="46" spans="1:5" ht="18.75">
      <c r="A46" s="45" t="s">
        <v>46</v>
      </c>
      <c r="B46" s="46" t="s">
        <v>26</v>
      </c>
      <c r="C46" s="14"/>
      <c r="D46" s="14"/>
      <c r="E46" s="25"/>
    </row>
    <row r="47" spans="1:5" ht="18.75">
      <c r="A47" s="47" t="s">
        <v>136</v>
      </c>
      <c r="B47" s="48" t="s">
        <v>37</v>
      </c>
      <c r="C47" s="97"/>
      <c r="D47" s="97"/>
      <c r="E47" s="49"/>
    </row>
    <row r="48" spans="1:5" ht="18.75">
      <c r="A48" s="50" t="s">
        <v>137</v>
      </c>
      <c r="B48" s="51"/>
      <c r="C48" s="22"/>
      <c r="D48" s="22"/>
      <c r="E48" s="52"/>
    </row>
    <row r="49" spans="1:5" ht="18.75">
      <c r="A49" s="53" t="s">
        <v>138</v>
      </c>
      <c r="B49" s="24" t="s">
        <v>26</v>
      </c>
      <c r="C49" s="11">
        <v>0</v>
      </c>
      <c r="D49" s="11">
        <v>0</v>
      </c>
      <c r="E49" s="36"/>
    </row>
    <row r="50" spans="1:5" ht="18.75">
      <c r="A50" s="53" t="s">
        <v>139</v>
      </c>
      <c r="B50" s="24" t="s">
        <v>140</v>
      </c>
      <c r="C50" s="11"/>
      <c r="D50" s="11"/>
      <c r="E50" s="36"/>
    </row>
    <row r="51" spans="1:5" ht="18.75">
      <c r="A51" s="47" t="s">
        <v>141</v>
      </c>
      <c r="B51" s="48" t="s">
        <v>140</v>
      </c>
      <c r="C51" s="97"/>
      <c r="D51" s="97"/>
      <c r="E51" s="54"/>
    </row>
    <row r="52" spans="1:5" ht="18.75">
      <c r="A52" s="55" t="s">
        <v>142</v>
      </c>
      <c r="B52" s="56"/>
      <c r="C52" s="14"/>
      <c r="D52" s="14"/>
      <c r="E52" s="52"/>
    </row>
    <row r="53" spans="1:5" ht="18.75">
      <c r="A53" s="57" t="s">
        <v>48</v>
      </c>
      <c r="B53" s="24" t="s">
        <v>49</v>
      </c>
      <c r="C53" s="11"/>
      <c r="D53" s="11"/>
      <c r="E53" s="36"/>
    </row>
    <row r="54" spans="1:5" ht="18.75">
      <c r="A54" s="58" t="s">
        <v>50</v>
      </c>
      <c r="B54" s="46" t="s">
        <v>51</v>
      </c>
      <c r="C54" s="14"/>
      <c r="D54" s="14"/>
      <c r="E54" s="25"/>
    </row>
    <row r="55" spans="1:5" ht="37.5">
      <c r="A55" s="50" t="s">
        <v>143</v>
      </c>
      <c r="B55" s="51"/>
      <c r="C55" s="22"/>
      <c r="D55" s="22"/>
      <c r="E55" s="52"/>
    </row>
    <row r="56" spans="1:5" ht="18.75">
      <c r="A56" s="53" t="s">
        <v>52</v>
      </c>
      <c r="B56" s="24" t="s">
        <v>26</v>
      </c>
      <c r="C56" s="11">
        <v>416.44</v>
      </c>
      <c r="D56" s="11">
        <v>399.88</v>
      </c>
      <c r="E56" s="25"/>
    </row>
    <row r="57" spans="1:5" ht="18.75">
      <c r="A57" s="47" t="s">
        <v>53</v>
      </c>
      <c r="B57" s="48" t="s">
        <v>37</v>
      </c>
      <c r="C57" s="97" t="s">
        <v>144</v>
      </c>
      <c r="D57" s="97" t="s">
        <v>144</v>
      </c>
      <c r="E57" s="49"/>
    </row>
    <row r="58" spans="1:5" ht="18.75">
      <c r="A58" s="50" t="s">
        <v>54</v>
      </c>
      <c r="B58" s="51"/>
      <c r="C58" s="22"/>
      <c r="D58" s="22"/>
      <c r="E58" s="52"/>
    </row>
    <row r="59" spans="1:5" ht="18.75">
      <c r="A59" s="53" t="s">
        <v>55</v>
      </c>
      <c r="B59" s="24" t="s">
        <v>56</v>
      </c>
      <c r="C59" s="11">
        <v>21</v>
      </c>
      <c r="D59" s="11">
        <v>21</v>
      </c>
      <c r="E59" s="25"/>
    </row>
    <row r="60" spans="1:5" ht="37.5">
      <c r="A60" s="47" t="s">
        <v>57</v>
      </c>
      <c r="B60" s="48" t="s">
        <v>37</v>
      </c>
      <c r="C60" s="97">
        <v>100</v>
      </c>
      <c r="D60" s="97">
        <v>100</v>
      </c>
      <c r="E60" s="49"/>
    </row>
    <row r="61" spans="1:5" ht="18.75" customHeight="1">
      <c r="A61" s="20" t="s">
        <v>145</v>
      </c>
      <c r="B61" s="46" t="s">
        <v>33</v>
      </c>
      <c r="C61" s="98">
        <v>23000</v>
      </c>
      <c r="D61" s="98">
        <v>22485</v>
      </c>
      <c r="E61" s="59"/>
    </row>
    <row r="62" spans="1:5" ht="18.75">
      <c r="A62" s="60" t="s">
        <v>58</v>
      </c>
      <c r="B62" s="61" t="s">
        <v>33</v>
      </c>
      <c r="C62" s="97">
        <v>12000</v>
      </c>
      <c r="D62" s="97">
        <v>17485</v>
      </c>
      <c r="E62" s="62"/>
    </row>
    <row r="63" spans="1:5" ht="18.75" customHeight="1">
      <c r="A63" s="123" t="s">
        <v>59</v>
      </c>
      <c r="B63" s="121"/>
      <c r="C63" s="121"/>
      <c r="D63" s="121"/>
      <c r="E63" s="122"/>
    </row>
    <row r="64" spans="1:5" ht="78" customHeight="1">
      <c r="A64" s="20" t="s">
        <v>60</v>
      </c>
      <c r="B64" s="46" t="s">
        <v>61</v>
      </c>
      <c r="C64" s="99">
        <v>-13.5</v>
      </c>
      <c r="D64" s="99">
        <v>-8</v>
      </c>
      <c r="E64" s="16">
        <f>C64/D64*100</f>
        <v>168.75</v>
      </c>
    </row>
    <row r="65" spans="1:5" ht="19.5" customHeight="1">
      <c r="A65" s="2" t="s">
        <v>62</v>
      </c>
      <c r="B65" s="67"/>
      <c r="C65" s="15"/>
      <c r="D65" s="15"/>
      <c r="E65" s="15"/>
    </row>
    <row r="66" spans="1:5" ht="18.75" customHeight="1">
      <c r="A66" s="1" t="s">
        <v>63</v>
      </c>
      <c r="B66" s="5" t="s">
        <v>64</v>
      </c>
      <c r="C66" s="100">
        <v>1.6</v>
      </c>
      <c r="D66" s="101">
        <v>1.658</v>
      </c>
      <c r="E66" s="13">
        <f>C66/D66*100</f>
        <v>96.50180940892643</v>
      </c>
    </row>
    <row r="67" spans="1:5" ht="18.75" customHeight="1">
      <c r="A67" s="15" t="s">
        <v>65</v>
      </c>
      <c r="B67" s="5" t="s">
        <v>37</v>
      </c>
      <c r="C67" s="102">
        <f>C66/C81*100</f>
        <v>44.370493621741545</v>
      </c>
      <c r="D67" s="102">
        <f>D66/D81*100</f>
        <v>44.88359501894965</v>
      </c>
      <c r="E67" s="13"/>
    </row>
    <row r="68" spans="1:5" ht="18.75" customHeight="1">
      <c r="A68" s="1" t="s">
        <v>66</v>
      </c>
      <c r="B68" s="5" t="s">
        <v>64</v>
      </c>
      <c r="C68" s="103">
        <v>2.006</v>
      </c>
      <c r="D68" s="103">
        <v>2.036</v>
      </c>
      <c r="E68" s="13">
        <f>C68/D68*100</f>
        <v>98.52652259332022</v>
      </c>
    </row>
    <row r="69" spans="1:5" ht="18.75" customHeight="1">
      <c r="A69" s="1" t="s">
        <v>67</v>
      </c>
      <c r="B69" s="5" t="s">
        <v>37</v>
      </c>
      <c r="C69" s="102">
        <f>C68/C81*100</f>
        <v>55.629506378258455</v>
      </c>
      <c r="D69" s="102">
        <f>D68/D81*100</f>
        <v>55.11640498105035</v>
      </c>
      <c r="E69" s="12"/>
    </row>
    <row r="70" spans="1:5" ht="19.5" customHeight="1">
      <c r="A70" s="2" t="s">
        <v>68</v>
      </c>
      <c r="B70" s="5"/>
      <c r="C70" s="104"/>
      <c r="D70" s="104"/>
      <c r="E70" s="15"/>
    </row>
    <row r="71" spans="1:5" ht="18.75" customHeight="1">
      <c r="A71" s="1" t="s">
        <v>69</v>
      </c>
      <c r="B71" s="5" t="s">
        <v>64</v>
      </c>
      <c r="C71" s="105">
        <v>0.771</v>
      </c>
      <c r="D71" s="105">
        <v>0.853</v>
      </c>
      <c r="E71" s="12">
        <f>C71/D71*100</f>
        <v>90.38686987104339</v>
      </c>
    </row>
    <row r="72" spans="1:5" ht="18.75" customHeight="1">
      <c r="A72" s="15" t="s">
        <v>65</v>
      </c>
      <c r="B72" s="5" t="s">
        <v>37</v>
      </c>
      <c r="C72" s="106">
        <f>C71/C81*100</f>
        <v>21.381031613976706</v>
      </c>
      <c r="D72" s="106">
        <f>D71/D81*100</f>
        <v>23.09149972929074</v>
      </c>
      <c r="E72" s="12"/>
    </row>
    <row r="73" spans="1:5" ht="18.75" customHeight="1">
      <c r="A73" s="1" t="s">
        <v>70</v>
      </c>
      <c r="B73" s="5" t="s">
        <v>64</v>
      </c>
      <c r="C73" s="107">
        <v>1.667</v>
      </c>
      <c r="D73" s="107">
        <v>1.679</v>
      </c>
      <c r="E73" s="12">
        <f>C73/D73*100</f>
        <v>99.28528886241811</v>
      </c>
    </row>
    <row r="74" spans="1:5" ht="18.75" customHeight="1">
      <c r="A74" s="15" t="s">
        <v>65</v>
      </c>
      <c r="B74" s="5" t="s">
        <v>37</v>
      </c>
      <c r="C74" s="106">
        <f>C73/C81*100</f>
        <v>46.22850804215197</v>
      </c>
      <c r="D74" s="106">
        <f>D73/D81*100</f>
        <v>45.45208446128858</v>
      </c>
      <c r="E74" s="12"/>
    </row>
    <row r="75" spans="1:5" ht="18.75" customHeight="1">
      <c r="A75" s="1" t="s">
        <v>71</v>
      </c>
      <c r="B75" s="5" t="s">
        <v>64</v>
      </c>
      <c r="C75" s="105">
        <v>1.168</v>
      </c>
      <c r="D75" s="105">
        <v>1.162</v>
      </c>
      <c r="E75" s="12">
        <f>C75/D75*100</f>
        <v>100.51635111876077</v>
      </c>
    </row>
    <row r="76" spans="1:5" ht="18.75" customHeight="1">
      <c r="A76" s="15" t="s">
        <v>65</v>
      </c>
      <c r="B76" s="5" t="s">
        <v>37</v>
      </c>
      <c r="C76" s="106">
        <f>C75/C81*100</f>
        <v>32.390460343871325</v>
      </c>
      <c r="D76" s="106">
        <f>D75/D81*100</f>
        <v>31.45641580942068</v>
      </c>
      <c r="E76" s="12"/>
    </row>
    <row r="77" spans="1:5" ht="39" customHeight="1">
      <c r="A77" s="2" t="s">
        <v>72</v>
      </c>
      <c r="B77" s="5" t="s">
        <v>61</v>
      </c>
      <c r="C77" s="108">
        <v>-87</v>
      </c>
      <c r="D77" s="108">
        <v>-92</v>
      </c>
      <c r="E77" s="12">
        <f>C77/D77*100</f>
        <v>94.56521739130434</v>
      </c>
    </row>
    <row r="78" spans="1:5" ht="39" customHeight="1">
      <c r="A78" s="2" t="s">
        <v>73</v>
      </c>
      <c r="B78" s="5" t="s">
        <v>37</v>
      </c>
      <c r="C78" s="109">
        <v>100</v>
      </c>
      <c r="D78" s="109">
        <v>100</v>
      </c>
      <c r="E78" s="12"/>
    </row>
    <row r="79" spans="1:5" ht="39" customHeight="1">
      <c r="A79" s="2" t="s">
        <v>74</v>
      </c>
      <c r="B79" s="61" t="s">
        <v>37</v>
      </c>
      <c r="C79" s="110">
        <v>0</v>
      </c>
      <c r="D79" s="110">
        <v>0</v>
      </c>
      <c r="E79" s="13"/>
    </row>
    <row r="80" spans="1:5" ht="18.75" customHeight="1">
      <c r="A80" s="115" t="s">
        <v>75</v>
      </c>
      <c r="B80" s="116"/>
      <c r="C80" s="116"/>
      <c r="D80" s="116"/>
      <c r="E80" s="124"/>
    </row>
    <row r="81" spans="1:5" ht="19.5" customHeight="1">
      <c r="A81" s="4" t="s">
        <v>76</v>
      </c>
      <c r="B81" s="68" t="s">
        <v>77</v>
      </c>
      <c r="C81" s="98">
        <v>3.606</v>
      </c>
      <c r="D81" s="98">
        <v>3.694</v>
      </c>
      <c r="E81" s="16">
        <f aca="true" t="shared" si="2" ref="E81:E86">C81/D81*100</f>
        <v>97.61775852734164</v>
      </c>
    </row>
    <row r="82" spans="1:5" ht="19.5" customHeight="1">
      <c r="A82" s="20" t="s">
        <v>80</v>
      </c>
      <c r="B82" s="46" t="s">
        <v>64</v>
      </c>
      <c r="C82" s="111">
        <v>1.647</v>
      </c>
      <c r="D82" s="111">
        <v>1.716</v>
      </c>
      <c r="E82" s="13">
        <f t="shared" si="2"/>
        <v>95.97902097902097</v>
      </c>
    </row>
    <row r="83" spans="1:5" ht="19.5" customHeight="1">
      <c r="A83" s="2" t="s">
        <v>81</v>
      </c>
      <c r="B83" s="5" t="s">
        <v>64</v>
      </c>
      <c r="C83" s="9">
        <v>1.561</v>
      </c>
      <c r="D83" s="9">
        <v>1.614</v>
      </c>
      <c r="E83" s="13">
        <f t="shared" si="2"/>
        <v>96.71623296158612</v>
      </c>
    </row>
    <row r="84" spans="1:5" ht="18.75" customHeight="1">
      <c r="A84" s="1" t="s">
        <v>82</v>
      </c>
      <c r="B84" s="5" t="s">
        <v>64</v>
      </c>
      <c r="C84" s="9">
        <v>1.486</v>
      </c>
      <c r="D84" s="9">
        <v>1.537</v>
      </c>
      <c r="E84" s="13">
        <f t="shared" si="2"/>
        <v>96.6818477553676</v>
      </c>
    </row>
    <row r="85" spans="1:5" ht="19.5" customHeight="1">
      <c r="A85" s="2" t="s">
        <v>83</v>
      </c>
      <c r="B85" s="5" t="s">
        <v>64</v>
      </c>
      <c r="C85" s="3">
        <v>0.099</v>
      </c>
      <c r="D85" s="3">
        <v>0.111</v>
      </c>
      <c r="E85" s="13">
        <f t="shared" si="2"/>
        <v>89.1891891891892</v>
      </c>
    </row>
    <row r="86" spans="1:5" ht="19.5" customHeight="1">
      <c r="A86" s="2" t="s">
        <v>84</v>
      </c>
      <c r="B86" s="5" t="s">
        <v>64</v>
      </c>
      <c r="C86" s="9">
        <v>0.116</v>
      </c>
      <c r="D86" s="9">
        <v>0.099</v>
      </c>
      <c r="E86" s="13">
        <f t="shared" si="2"/>
        <v>117.17171717171718</v>
      </c>
    </row>
    <row r="87" spans="1:5" ht="18.75" customHeight="1">
      <c r="A87" s="1" t="s">
        <v>85</v>
      </c>
      <c r="B87" s="5" t="s">
        <v>64</v>
      </c>
      <c r="C87" s="9">
        <v>0.044</v>
      </c>
      <c r="D87" s="9">
        <v>0.05</v>
      </c>
      <c r="E87" s="13">
        <f>C87/D87*100</f>
        <v>87.99999999999999</v>
      </c>
    </row>
    <row r="88" spans="1:5" ht="58.5" customHeight="1">
      <c r="A88" s="2" t="s">
        <v>86</v>
      </c>
      <c r="B88" s="5" t="s">
        <v>37</v>
      </c>
      <c r="C88" s="12">
        <f>SUM(C89:C96)</f>
        <v>29.299999999999997</v>
      </c>
      <c r="D88" s="12">
        <f>SUM(D89:D96)</f>
        <v>29.299999999999997</v>
      </c>
      <c r="E88" s="12"/>
    </row>
    <row r="89" spans="1:5" ht="18.75" customHeight="1">
      <c r="A89" s="1" t="s">
        <v>87</v>
      </c>
      <c r="B89" s="5" t="s">
        <v>37</v>
      </c>
      <c r="C89" s="3">
        <v>0.2</v>
      </c>
      <c r="D89" s="3">
        <v>0.2</v>
      </c>
      <c r="E89" s="17"/>
    </row>
    <row r="90" spans="1:5" ht="18.75" customHeight="1">
      <c r="A90" s="1" t="s">
        <v>88</v>
      </c>
      <c r="B90" s="5" t="s">
        <v>37</v>
      </c>
      <c r="C90" s="12">
        <v>0.4</v>
      </c>
      <c r="D90" s="12">
        <v>0.4</v>
      </c>
      <c r="E90" s="17"/>
    </row>
    <row r="91" spans="1:5" ht="18.75" customHeight="1">
      <c r="A91" s="6" t="s">
        <v>28</v>
      </c>
      <c r="B91" s="5" t="s">
        <v>37</v>
      </c>
      <c r="C91" s="3">
        <v>5.3</v>
      </c>
      <c r="D91" s="3">
        <v>5.3</v>
      </c>
      <c r="E91" s="17"/>
    </row>
    <row r="92" spans="1:5" ht="18.75" customHeight="1">
      <c r="A92" s="6" t="s">
        <v>29</v>
      </c>
      <c r="B92" s="5" t="s">
        <v>37</v>
      </c>
      <c r="C92" s="3">
        <v>0</v>
      </c>
      <c r="D92" s="3">
        <v>0</v>
      </c>
      <c r="E92" s="17"/>
    </row>
    <row r="93" spans="1:5" ht="18.75" customHeight="1">
      <c r="A93" s="6" t="s">
        <v>89</v>
      </c>
      <c r="B93" s="5" t="s">
        <v>37</v>
      </c>
      <c r="C93" s="12">
        <v>13.9</v>
      </c>
      <c r="D93" s="12">
        <v>13.9</v>
      </c>
      <c r="E93" s="17"/>
    </row>
    <row r="94" spans="1:5" ht="56.25" customHeight="1">
      <c r="A94" s="1" t="s">
        <v>90</v>
      </c>
      <c r="B94" s="24" t="s">
        <v>37</v>
      </c>
      <c r="C94" s="11">
        <v>4.1</v>
      </c>
      <c r="D94" s="11">
        <v>4.1</v>
      </c>
      <c r="E94" s="17"/>
    </row>
    <row r="95" spans="1:5" ht="18.75" customHeight="1">
      <c r="A95" s="6" t="s">
        <v>30</v>
      </c>
      <c r="B95" s="24" t="s">
        <v>37</v>
      </c>
      <c r="C95" s="13">
        <v>2.7</v>
      </c>
      <c r="D95" s="13">
        <v>2.7</v>
      </c>
      <c r="E95" s="17"/>
    </row>
    <row r="96" spans="1:5" ht="18.75" customHeight="1">
      <c r="A96" s="6" t="s">
        <v>31</v>
      </c>
      <c r="B96" s="24" t="s">
        <v>37</v>
      </c>
      <c r="C96" s="13">
        <v>2.7</v>
      </c>
      <c r="D96" s="13">
        <v>2.7</v>
      </c>
      <c r="E96" s="18"/>
    </row>
    <row r="97" spans="1:5" ht="75" customHeight="1">
      <c r="A97" s="7" t="s">
        <v>91</v>
      </c>
      <c r="B97" s="61" t="s">
        <v>37</v>
      </c>
      <c r="C97" s="14">
        <v>4.8</v>
      </c>
      <c r="D97" s="14">
        <v>4.2</v>
      </c>
      <c r="E97" s="18"/>
    </row>
    <row r="98" spans="1:5" ht="18.75">
      <c r="A98" s="118" t="s">
        <v>92</v>
      </c>
      <c r="B98" s="119"/>
      <c r="C98" s="119"/>
      <c r="D98" s="119"/>
      <c r="E98" s="120"/>
    </row>
    <row r="99" spans="1:5" ht="19.5">
      <c r="A99" s="2" t="s">
        <v>93</v>
      </c>
      <c r="B99" s="5" t="s">
        <v>77</v>
      </c>
      <c r="C99" s="69">
        <f>C101+C105+C106+C107+C108+C109+C110+C111+C112+C113+C114+C115+C116</f>
        <v>1.5610000000000002</v>
      </c>
      <c r="D99" s="69">
        <f>D101+D105+D106+D107+D108+D109+D110+D111+D112+D113+D114+D115+D116</f>
        <v>1.6140000000000003</v>
      </c>
      <c r="E99" s="36">
        <f>C99/D99*100</f>
        <v>96.71623296158612</v>
      </c>
    </row>
    <row r="100" spans="1:5" ht="19.5">
      <c r="A100" s="20" t="s">
        <v>94</v>
      </c>
      <c r="B100" s="70"/>
      <c r="C100" s="71"/>
      <c r="D100" s="71"/>
      <c r="E100" s="36"/>
    </row>
    <row r="101" spans="1:5" ht="37.5">
      <c r="A101" s="1" t="s">
        <v>146</v>
      </c>
      <c r="B101" s="24" t="s">
        <v>77</v>
      </c>
      <c r="C101" s="69">
        <f>C102+C103+C104</f>
        <v>0.035</v>
      </c>
      <c r="D101" s="69">
        <f>D102+D103+D104</f>
        <v>0.036000000000000004</v>
      </c>
      <c r="E101" s="36">
        <f aca="true" t="shared" si="3" ref="E101:E156">C101/D101*100</f>
        <v>97.22222222222221</v>
      </c>
    </row>
    <row r="102" spans="1:5" ht="37.5">
      <c r="A102" s="1" t="s">
        <v>147</v>
      </c>
      <c r="B102" s="24" t="s">
        <v>77</v>
      </c>
      <c r="C102" s="72">
        <v>0.001</v>
      </c>
      <c r="D102" s="72">
        <v>0.001</v>
      </c>
      <c r="E102" s="36"/>
    </row>
    <row r="103" spans="1:5" ht="18.75">
      <c r="A103" s="1" t="s">
        <v>148</v>
      </c>
      <c r="B103" s="5" t="s">
        <v>77</v>
      </c>
      <c r="C103" s="73">
        <v>0.033</v>
      </c>
      <c r="D103" s="73">
        <v>0.034</v>
      </c>
      <c r="E103" s="36">
        <f t="shared" si="3"/>
        <v>97.05882352941177</v>
      </c>
    </row>
    <row r="104" spans="1:5" ht="18.75">
      <c r="A104" s="1" t="s">
        <v>149</v>
      </c>
      <c r="B104" s="5" t="s">
        <v>77</v>
      </c>
      <c r="C104" s="72">
        <v>0.001</v>
      </c>
      <c r="D104" s="72">
        <v>0.001</v>
      </c>
      <c r="E104" s="36"/>
    </row>
    <row r="105" spans="1:5" ht="18.75">
      <c r="A105" s="6" t="s">
        <v>28</v>
      </c>
      <c r="B105" s="5" t="s">
        <v>77</v>
      </c>
      <c r="C105" s="73">
        <v>0.087</v>
      </c>
      <c r="D105" s="73">
        <v>0.086</v>
      </c>
      <c r="E105" s="36">
        <f t="shared" si="3"/>
        <v>101.16279069767442</v>
      </c>
    </row>
    <row r="106" spans="1:5" ht="18.75">
      <c r="A106" s="6" t="s">
        <v>29</v>
      </c>
      <c r="B106" s="5" t="s">
        <v>77</v>
      </c>
      <c r="C106" s="73">
        <v>0</v>
      </c>
      <c r="D106" s="73">
        <v>0</v>
      </c>
      <c r="E106" s="36">
        <v>0</v>
      </c>
    </row>
    <row r="107" spans="1:5" ht="37.5">
      <c r="A107" s="1" t="s">
        <v>120</v>
      </c>
      <c r="B107" s="5" t="s">
        <v>77</v>
      </c>
      <c r="C107" s="73">
        <v>0.255</v>
      </c>
      <c r="D107" s="73">
        <v>0.29</v>
      </c>
      <c r="E107" s="36">
        <f t="shared" si="3"/>
        <v>87.93103448275863</v>
      </c>
    </row>
    <row r="108" spans="1:5" ht="39" customHeight="1">
      <c r="A108" s="1" t="s">
        <v>122</v>
      </c>
      <c r="B108" s="5" t="s">
        <v>77</v>
      </c>
      <c r="C108" s="73">
        <v>0.01</v>
      </c>
      <c r="D108" s="73">
        <v>0.01</v>
      </c>
      <c r="E108" s="36">
        <f t="shared" si="3"/>
        <v>100</v>
      </c>
    </row>
    <row r="109" spans="1:5" ht="18.75">
      <c r="A109" s="6" t="s">
        <v>123</v>
      </c>
      <c r="B109" s="5" t="s">
        <v>77</v>
      </c>
      <c r="C109" s="73">
        <v>0.001</v>
      </c>
      <c r="D109" s="73">
        <v>0.001</v>
      </c>
      <c r="E109" s="36">
        <f t="shared" si="3"/>
        <v>100</v>
      </c>
    </row>
    <row r="110" spans="1:5" ht="37.5">
      <c r="A110" s="1" t="s">
        <v>143</v>
      </c>
      <c r="B110" s="5" t="s">
        <v>77</v>
      </c>
      <c r="C110" s="73">
        <v>0.13</v>
      </c>
      <c r="D110" s="73">
        <v>0.137</v>
      </c>
      <c r="E110" s="36">
        <f t="shared" si="3"/>
        <v>94.8905109489051</v>
      </c>
    </row>
    <row r="111" spans="1:5" ht="18.75">
      <c r="A111" s="26" t="s">
        <v>125</v>
      </c>
      <c r="B111" s="27" t="s">
        <v>77</v>
      </c>
      <c r="C111" s="73">
        <v>0.038</v>
      </c>
      <c r="D111" s="73">
        <v>0.04</v>
      </c>
      <c r="E111" s="36">
        <f t="shared" si="3"/>
        <v>95</v>
      </c>
    </row>
    <row r="112" spans="1:5" ht="18.75">
      <c r="A112" s="26" t="s">
        <v>126</v>
      </c>
      <c r="B112" s="27" t="s">
        <v>77</v>
      </c>
      <c r="C112" s="73">
        <v>0.034</v>
      </c>
      <c r="D112" s="73">
        <v>0.035</v>
      </c>
      <c r="E112" s="36">
        <f t="shared" si="3"/>
        <v>97.14285714285714</v>
      </c>
    </row>
    <row r="113" spans="1:5" ht="37.5">
      <c r="A113" s="1" t="s">
        <v>95</v>
      </c>
      <c r="B113" s="5" t="s">
        <v>77</v>
      </c>
      <c r="C113" s="73">
        <v>0.328</v>
      </c>
      <c r="D113" s="73">
        <v>0.335</v>
      </c>
      <c r="E113" s="36">
        <f t="shared" si="3"/>
        <v>97.91044776119404</v>
      </c>
    </row>
    <row r="114" spans="1:5" ht="18.75">
      <c r="A114" s="74" t="s">
        <v>96</v>
      </c>
      <c r="B114" s="5" t="s">
        <v>77</v>
      </c>
      <c r="C114" s="73">
        <v>0.258</v>
      </c>
      <c r="D114" s="73">
        <v>0.245</v>
      </c>
      <c r="E114" s="36">
        <f t="shared" si="3"/>
        <v>105.3061224489796</v>
      </c>
    </row>
    <row r="115" spans="1:5" ht="18.75">
      <c r="A115" s="74" t="s">
        <v>97</v>
      </c>
      <c r="B115" s="5" t="s">
        <v>77</v>
      </c>
      <c r="C115" s="73">
        <v>0.147</v>
      </c>
      <c r="D115" s="73">
        <v>0.155</v>
      </c>
      <c r="E115" s="36">
        <f t="shared" si="3"/>
        <v>94.83870967741936</v>
      </c>
    </row>
    <row r="116" spans="1:5" ht="18.75">
      <c r="A116" s="74" t="s">
        <v>31</v>
      </c>
      <c r="B116" s="24" t="s">
        <v>77</v>
      </c>
      <c r="C116" s="73">
        <v>0.238</v>
      </c>
      <c r="D116" s="73">
        <v>0.244</v>
      </c>
      <c r="E116" s="36">
        <f t="shared" si="3"/>
        <v>97.54098360655738</v>
      </c>
    </row>
    <row r="117" spans="1:5" ht="75">
      <c r="A117" s="75" t="s">
        <v>98</v>
      </c>
      <c r="B117" s="24" t="s">
        <v>77</v>
      </c>
      <c r="C117" s="76">
        <f>SUM(C119:C123)</f>
        <v>0.467</v>
      </c>
      <c r="D117" s="76">
        <f>SUM(D119:D123)</f>
        <v>0.472</v>
      </c>
      <c r="E117" s="36">
        <f t="shared" si="3"/>
        <v>98.9406779661017</v>
      </c>
    </row>
    <row r="118" spans="1:5" ht="18.75">
      <c r="A118" s="77" t="s">
        <v>99</v>
      </c>
      <c r="B118" s="70"/>
      <c r="C118" s="78"/>
      <c r="D118" s="78"/>
      <c r="E118" s="36"/>
    </row>
    <row r="119" spans="1:5" ht="38.25" customHeight="1">
      <c r="A119" s="79" t="s">
        <v>154</v>
      </c>
      <c r="B119" s="5" t="s">
        <v>77</v>
      </c>
      <c r="C119" s="76">
        <v>0.039</v>
      </c>
      <c r="D119" s="76">
        <v>0.04</v>
      </c>
      <c r="E119" s="36">
        <f t="shared" si="3"/>
        <v>97.5</v>
      </c>
    </row>
    <row r="120" spans="1:5" ht="18.75">
      <c r="A120" s="80" t="s">
        <v>150</v>
      </c>
      <c r="B120" s="5" t="s">
        <v>77</v>
      </c>
      <c r="C120" s="78" t="s">
        <v>47</v>
      </c>
      <c r="D120" s="78" t="s">
        <v>47</v>
      </c>
      <c r="E120" s="36"/>
    </row>
    <row r="121" spans="1:5" ht="18.75">
      <c r="A121" s="74" t="s">
        <v>96</v>
      </c>
      <c r="B121" s="5" t="s">
        <v>77</v>
      </c>
      <c r="C121" s="76">
        <v>0.258</v>
      </c>
      <c r="D121" s="76">
        <v>0.245</v>
      </c>
      <c r="E121" s="36">
        <f t="shared" si="3"/>
        <v>105.3061224489796</v>
      </c>
    </row>
    <row r="122" spans="1:5" ht="18.75">
      <c r="A122" s="74" t="s">
        <v>151</v>
      </c>
      <c r="B122" s="5" t="s">
        <v>77</v>
      </c>
      <c r="C122" s="76">
        <v>0.092</v>
      </c>
      <c r="D122" s="76">
        <v>0.1</v>
      </c>
      <c r="E122" s="36">
        <f t="shared" si="3"/>
        <v>92</v>
      </c>
    </row>
    <row r="123" spans="1:5" ht="18.75">
      <c r="A123" s="74" t="s">
        <v>100</v>
      </c>
      <c r="B123" s="24" t="s">
        <v>64</v>
      </c>
      <c r="C123" s="71">
        <v>0.078</v>
      </c>
      <c r="D123" s="71">
        <v>0.087</v>
      </c>
      <c r="E123" s="36">
        <f t="shared" si="3"/>
        <v>89.65517241379311</v>
      </c>
    </row>
    <row r="124" spans="1:5" ht="39">
      <c r="A124" s="81" t="s">
        <v>101</v>
      </c>
      <c r="B124" s="24" t="s">
        <v>37</v>
      </c>
      <c r="C124" s="13">
        <v>3.3</v>
      </c>
      <c r="D124" s="13">
        <v>3.3</v>
      </c>
      <c r="E124" s="36">
        <f t="shared" si="3"/>
        <v>100</v>
      </c>
    </row>
    <row r="125" spans="1:5" ht="19.5">
      <c r="A125" s="2" t="s">
        <v>102</v>
      </c>
      <c r="B125" s="5" t="s">
        <v>42</v>
      </c>
      <c r="C125" s="3">
        <v>29405</v>
      </c>
      <c r="D125" s="3">
        <v>28348</v>
      </c>
      <c r="E125" s="36">
        <f t="shared" si="3"/>
        <v>103.72865810639198</v>
      </c>
    </row>
    <row r="126" spans="1:5" ht="39">
      <c r="A126" s="2" t="s">
        <v>103</v>
      </c>
      <c r="B126" s="5" t="s">
        <v>42</v>
      </c>
      <c r="C126" s="3">
        <v>46684</v>
      </c>
      <c r="D126" s="3">
        <v>44322</v>
      </c>
      <c r="E126" s="36">
        <f t="shared" si="3"/>
        <v>105.32918189612381</v>
      </c>
    </row>
    <row r="127" spans="1:5" ht="19.5">
      <c r="A127" s="20" t="s">
        <v>94</v>
      </c>
      <c r="B127" s="70"/>
      <c r="C127" s="3"/>
      <c r="D127" s="3"/>
      <c r="E127" s="36"/>
    </row>
    <row r="128" spans="1:5" ht="37.5">
      <c r="A128" s="1" t="s">
        <v>146</v>
      </c>
      <c r="B128" s="24" t="s">
        <v>42</v>
      </c>
      <c r="C128" s="82" t="s">
        <v>155</v>
      </c>
      <c r="D128" s="82" t="s">
        <v>1</v>
      </c>
      <c r="E128" s="36">
        <f t="shared" si="3"/>
        <v>101.2230437461491</v>
      </c>
    </row>
    <row r="129" spans="1:5" ht="37.5">
      <c r="A129" s="1" t="s">
        <v>152</v>
      </c>
      <c r="B129" s="24" t="s">
        <v>42</v>
      </c>
      <c r="C129" s="83">
        <v>27200</v>
      </c>
      <c r="D129" s="83">
        <v>26686</v>
      </c>
      <c r="E129" s="36">
        <f t="shared" si="3"/>
        <v>101.92610357490818</v>
      </c>
    </row>
    <row r="130" spans="1:5" ht="18.75">
      <c r="A130" s="1" t="s">
        <v>17</v>
      </c>
      <c r="B130" s="5" t="s">
        <v>42</v>
      </c>
      <c r="C130" s="83">
        <v>33200</v>
      </c>
      <c r="D130" s="83">
        <v>32800</v>
      </c>
      <c r="E130" s="36">
        <f t="shared" si="3"/>
        <v>101.21951219512195</v>
      </c>
    </row>
    <row r="131" spans="1:5" ht="18.75">
      <c r="A131" s="1" t="s">
        <v>153</v>
      </c>
      <c r="B131" s="5" t="s">
        <v>42</v>
      </c>
      <c r="C131" s="83">
        <v>27200</v>
      </c>
      <c r="D131" s="83">
        <v>26686</v>
      </c>
      <c r="E131" s="36">
        <f t="shared" si="3"/>
        <v>101.92610357490818</v>
      </c>
    </row>
    <row r="132" spans="1:5" ht="18.75">
      <c r="A132" s="6" t="s">
        <v>28</v>
      </c>
      <c r="B132" s="5" t="s">
        <v>42</v>
      </c>
      <c r="C132" s="82" t="s">
        <v>19</v>
      </c>
      <c r="D132" s="82" t="s">
        <v>6</v>
      </c>
      <c r="E132" s="36">
        <f t="shared" si="3"/>
        <v>99.85023041474655</v>
      </c>
    </row>
    <row r="133" spans="1:5" ht="18.75">
      <c r="A133" s="6" t="s">
        <v>29</v>
      </c>
      <c r="B133" s="5" t="s">
        <v>42</v>
      </c>
      <c r="C133" s="82"/>
      <c r="D133" s="82"/>
      <c r="E133" s="36" t="e">
        <f t="shared" si="3"/>
        <v>#DIV/0!</v>
      </c>
    </row>
    <row r="134" spans="1:5" ht="37.5">
      <c r="A134" s="1" t="s">
        <v>120</v>
      </c>
      <c r="B134" s="5" t="s">
        <v>42</v>
      </c>
      <c r="C134" s="82" t="s">
        <v>16</v>
      </c>
      <c r="D134" s="82" t="s">
        <v>7</v>
      </c>
      <c r="E134" s="36">
        <f t="shared" si="3"/>
        <v>107.92086383071238</v>
      </c>
    </row>
    <row r="135" spans="1:5" ht="56.25">
      <c r="A135" s="1" t="s">
        <v>122</v>
      </c>
      <c r="B135" s="5" t="s">
        <v>42</v>
      </c>
      <c r="C135" s="82" t="s">
        <v>18</v>
      </c>
      <c r="D135" s="82" t="s">
        <v>0</v>
      </c>
      <c r="E135" s="36">
        <f t="shared" si="3"/>
        <v>100.02131352190726</v>
      </c>
    </row>
    <row r="136" spans="1:5" ht="18.75">
      <c r="A136" s="6" t="s">
        <v>123</v>
      </c>
      <c r="B136" s="5" t="s">
        <v>42</v>
      </c>
      <c r="C136" s="11">
        <v>41600</v>
      </c>
      <c r="D136" s="11">
        <v>41500</v>
      </c>
      <c r="E136" s="36">
        <f t="shared" si="3"/>
        <v>100.2409638554217</v>
      </c>
    </row>
    <row r="137" spans="1:5" ht="37.5">
      <c r="A137" s="1" t="s">
        <v>143</v>
      </c>
      <c r="B137" s="5" t="s">
        <v>42</v>
      </c>
      <c r="C137" s="82" t="s">
        <v>20</v>
      </c>
      <c r="D137" s="82" t="s">
        <v>13</v>
      </c>
      <c r="E137" s="36">
        <f t="shared" si="3"/>
        <v>103.75343301800429</v>
      </c>
    </row>
    <row r="138" spans="1:5" ht="18.75">
      <c r="A138" s="26" t="s">
        <v>125</v>
      </c>
      <c r="B138" s="27" t="s">
        <v>42</v>
      </c>
      <c r="C138" s="82" t="s">
        <v>78</v>
      </c>
      <c r="D138" s="82" t="s">
        <v>5</v>
      </c>
      <c r="E138" s="36">
        <f t="shared" si="3"/>
        <v>122.2513948145717</v>
      </c>
    </row>
    <row r="139" spans="1:5" ht="18.75">
      <c r="A139" s="26" t="s">
        <v>126</v>
      </c>
      <c r="B139" s="27" t="s">
        <v>42</v>
      </c>
      <c r="C139" s="82" t="s">
        <v>79</v>
      </c>
      <c r="D139" s="82" t="s">
        <v>2</v>
      </c>
      <c r="E139" s="36">
        <f t="shared" si="3"/>
        <v>101.53956834532374</v>
      </c>
    </row>
    <row r="140" spans="1:5" ht="37.5">
      <c r="A140" s="1" t="s">
        <v>95</v>
      </c>
      <c r="B140" s="5" t="s">
        <v>42</v>
      </c>
      <c r="C140" s="82" t="s">
        <v>159</v>
      </c>
      <c r="D140" s="82" t="s">
        <v>11</v>
      </c>
      <c r="E140" s="36">
        <f t="shared" si="3"/>
        <v>109.56138054818084</v>
      </c>
    </row>
    <row r="141" spans="1:5" ht="18.75">
      <c r="A141" s="74" t="s">
        <v>96</v>
      </c>
      <c r="B141" s="5" t="s">
        <v>42</v>
      </c>
      <c r="C141" s="82" t="s">
        <v>157</v>
      </c>
      <c r="D141" s="82" t="s">
        <v>8</v>
      </c>
      <c r="E141" s="36">
        <f t="shared" si="3"/>
        <v>103.69017007263048</v>
      </c>
    </row>
    <row r="142" spans="1:5" ht="18.75">
      <c r="A142" s="74" t="s">
        <v>97</v>
      </c>
      <c r="B142" s="5" t="s">
        <v>42</v>
      </c>
      <c r="C142" s="82" t="s">
        <v>15</v>
      </c>
      <c r="D142" s="82" t="s">
        <v>3</v>
      </c>
      <c r="E142" s="36">
        <f t="shared" si="3"/>
        <v>100.48281678262703</v>
      </c>
    </row>
    <row r="143" spans="1:5" ht="18.75">
      <c r="A143" s="74" t="s">
        <v>31</v>
      </c>
      <c r="B143" s="5" t="s">
        <v>42</v>
      </c>
      <c r="C143" s="82" t="s">
        <v>161</v>
      </c>
      <c r="D143" s="82" t="s">
        <v>4</v>
      </c>
      <c r="E143" s="36">
        <f t="shared" si="3"/>
        <v>99.70845481049562</v>
      </c>
    </row>
    <row r="144" spans="1:5" ht="75">
      <c r="A144" s="75" t="s">
        <v>98</v>
      </c>
      <c r="B144" s="5" t="s">
        <v>42</v>
      </c>
      <c r="C144" s="82" t="s">
        <v>14</v>
      </c>
      <c r="D144" s="82" t="s">
        <v>12</v>
      </c>
      <c r="E144" s="36">
        <f t="shared" si="3"/>
        <v>105.11885379355259</v>
      </c>
    </row>
    <row r="145" spans="1:5" ht="18.75">
      <c r="A145" s="77" t="s">
        <v>99</v>
      </c>
      <c r="B145" s="5" t="s">
        <v>42</v>
      </c>
      <c r="C145" s="82"/>
      <c r="D145" s="82"/>
      <c r="E145" s="36"/>
    </row>
    <row r="146" spans="1:5" ht="38.25" customHeight="1">
      <c r="A146" s="79" t="s">
        <v>154</v>
      </c>
      <c r="B146" s="5" t="s">
        <v>42</v>
      </c>
      <c r="C146" s="82" t="s">
        <v>160</v>
      </c>
      <c r="D146" s="82" t="s">
        <v>9</v>
      </c>
      <c r="E146" s="36">
        <f t="shared" si="3"/>
        <v>108.49905834787567</v>
      </c>
    </row>
    <row r="147" spans="1:5" ht="18.75">
      <c r="A147" s="80" t="s">
        <v>150</v>
      </c>
      <c r="B147" s="5" t="s">
        <v>42</v>
      </c>
      <c r="C147" s="3" t="s">
        <v>47</v>
      </c>
      <c r="D147" s="3" t="s">
        <v>47</v>
      </c>
      <c r="E147" s="36"/>
    </row>
    <row r="148" spans="1:5" ht="18.75">
      <c r="A148" s="74" t="s">
        <v>96</v>
      </c>
      <c r="B148" s="5" t="s">
        <v>42</v>
      </c>
      <c r="C148" s="82" t="s">
        <v>157</v>
      </c>
      <c r="D148" s="82" t="s">
        <v>8</v>
      </c>
      <c r="E148" s="36">
        <f t="shared" si="3"/>
        <v>103.69017007263048</v>
      </c>
    </row>
    <row r="149" spans="1:5" ht="18.75">
      <c r="A149" s="74" t="s">
        <v>151</v>
      </c>
      <c r="B149" s="5" t="s">
        <v>42</v>
      </c>
      <c r="C149" s="82" t="s">
        <v>158</v>
      </c>
      <c r="D149" s="82" t="s">
        <v>10</v>
      </c>
      <c r="E149" s="36">
        <f t="shared" si="3"/>
        <v>103.53445198143521</v>
      </c>
    </row>
    <row r="150" spans="1:5" ht="18.75">
      <c r="A150" s="74" t="s">
        <v>100</v>
      </c>
      <c r="B150" s="5" t="s">
        <v>42</v>
      </c>
      <c r="C150" s="82" t="s">
        <v>156</v>
      </c>
      <c r="D150" s="82" t="s">
        <v>11</v>
      </c>
      <c r="E150" s="36">
        <f t="shared" si="3"/>
        <v>109.51463934487529</v>
      </c>
    </row>
    <row r="151" spans="1:5" ht="19.5">
      <c r="A151" s="84" t="s">
        <v>104</v>
      </c>
      <c r="B151" s="5" t="s">
        <v>26</v>
      </c>
      <c r="C151" s="3">
        <v>7.6</v>
      </c>
      <c r="D151" s="3">
        <v>8.5</v>
      </c>
      <c r="E151" s="36">
        <f t="shared" si="3"/>
        <v>89.41176470588235</v>
      </c>
    </row>
    <row r="152" spans="1:5" ht="19.5">
      <c r="A152" s="85" t="s">
        <v>105</v>
      </c>
      <c r="B152" s="5" t="s">
        <v>26</v>
      </c>
      <c r="C152" s="86">
        <v>863.2</v>
      </c>
      <c r="D152" s="86">
        <v>858.4</v>
      </c>
      <c r="E152" s="36">
        <f t="shared" si="3"/>
        <v>100.5591798695247</v>
      </c>
    </row>
    <row r="153" spans="1:5" ht="39">
      <c r="A153" s="2" t="s">
        <v>106</v>
      </c>
      <c r="B153" s="5" t="s">
        <v>42</v>
      </c>
      <c r="C153" s="3">
        <v>15910</v>
      </c>
      <c r="D153" s="3">
        <v>14216</v>
      </c>
      <c r="E153" s="36">
        <f t="shared" si="3"/>
        <v>111.91615081598198</v>
      </c>
    </row>
    <row r="154" spans="1:5" ht="58.5">
      <c r="A154" s="2" t="s">
        <v>107</v>
      </c>
      <c r="B154" s="5" t="s">
        <v>108</v>
      </c>
      <c r="C154" s="63">
        <f>C125/C153</f>
        <v>1.8482086737900691</v>
      </c>
      <c r="D154" s="63">
        <f>D125/D153</f>
        <v>1.9940911648846371</v>
      </c>
      <c r="E154" s="36">
        <f t="shared" si="3"/>
        <v>92.68426169958947</v>
      </c>
    </row>
    <row r="155" spans="1:5" ht="39">
      <c r="A155" s="2" t="s">
        <v>109</v>
      </c>
      <c r="B155" s="5" t="s">
        <v>64</v>
      </c>
      <c r="C155" s="9">
        <v>0.285</v>
      </c>
      <c r="D155" s="9">
        <v>0.333</v>
      </c>
      <c r="E155" s="36">
        <f t="shared" si="3"/>
        <v>85.58558558558558</v>
      </c>
    </row>
    <row r="156" spans="1:5" ht="39">
      <c r="A156" s="2" t="s">
        <v>110</v>
      </c>
      <c r="B156" s="5" t="s">
        <v>37</v>
      </c>
      <c r="C156" s="87">
        <f>C155/C81*100</f>
        <v>7.903494176372712</v>
      </c>
      <c r="D156" s="87">
        <f>D155/D81*100</f>
        <v>9.014618299945859</v>
      </c>
      <c r="E156" s="36">
        <f t="shared" si="3"/>
        <v>87.67419665922162</v>
      </c>
    </row>
    <row r="157" spans="1:5" ht="19.5">
      <c r="A157" s="2" t="s">
        <v>111</v>
      </c>
      <c r="B157" s="61" t="s">
        <v>112</v>
      </c>
      <c r="C157" s="3">
        <v>0</v>
      </c>
      <c r="D157" s="3">
        <v>1.5</v>
      </c>
      <c r="E157" s="36"/>
    </row>
    <row r="158" spans="1:5" ht="18.75">
      <c r="A158" s="88" t="s">
        <v>113</v>
      </c>
      <c r="B158" s="61" t="s">
        <v>112</v>
      </c>
      <c r="C158" s="89">
        <v>0</v>
      </c>
      <c r="D158" s="89">
        <v>0</v>
      </c>
      <c r="E158" s="36"/>
    </row>
    <row r="159" spans="1:5" ht="18.75">
      <c r="A159" s="90"/>
      <c r="B159" s="91"/>
      <c r="C159" s="92"/>
      <c r="D159" s="92"/>
      <c r="E159" s="93"/>
    </row>
    <row r="160" ht="18.75" customHeight="1">
      <c r="A160" s="8" t="s">
        <v>114</v>
      </c>
    </row>
  </sheetData>
  <mergeCells count="8">
    <mergeCell ref="A98:E98"/>
    <mergeCell ref="A30:E30"/>
    <mergeCell ref="A63:E63"/>
    <mergeCell ref="A80:E80"/>
    <mergeCell ref="C1:E1"/>
    <mergeCell ref="A3:E3"/>
    <mergeCell ref="A4:E4"/>
    <mergeCell ref="A6:E6"/>
  </mergeCells>
  <printOptions/>
  <pageMargins left="0.75" right="0.75" top="0.49" bottom="0.52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Жаркова</dc:creator>
  <cp:keywords/>
  <dc:description/>
  <cp:lastModifiedBy>Михельсон</cp:lastModifiedBy>
  <cp:lastPrinted>2022-02-25T09:57:38Z</cp:lastPrinted>
  <dcterms:created xsi:type="dcterms:W3CDTF">2013-01-09T23:38:09Z</dcterms:created>
  <dcterms:modified xsi:type="dcterms:W3CDTF">2022-12-20T00:24:44Z</dcterms:modified>
  <cp:category/>
  <cp:version/>
  <cp:contentType/>
  <cp:contentStatus/>
</cp:coreProperties>
</file>